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agelis\Desktop\DAMIC\CAD Designs\CCD_Module_Boxes\SmallCCDSingleModule\"/>
    </mc:Choice>
  </mc:AlternateContent>
  <xr:revisionPtr revIDLastSave="0" documentId="13_ncr:1_{22EACDBB-8920-4C10-A571-45D01541FF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M" sheetId="1" r:id="rId1"/>
    <sheet name="Tab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I35" i="2"/>
  <c r="J34" i="2"/>
  <c r="J33" i="2"/>
  <c r="J32" i="2"/>
  <c r="J31" i="2"/>
  <c r="J30" i="2"/>
  <c r="J29" i="2"/>
  <c r="J28" i="2"/>
  <c r="J27" i="2"/>
  <c r="J26" i="2"/>
  <c r="J25" i="2"/>
  <c r="J35" i="2" s="1"/>
  <c r="D17" i="2"/>
</calcChain>
</file>

<file path=xl/sharedStrings.xml><?xml version="1.0" encoding="utf-8"?>
<sst xmlns="http://schemas.openxmlformats.org/spreadsheetml/2006/main" count="205" uniqueCount="133">
  <si>
    <t>Assembly</t>
  </si>
  <si>
    <t>Description</t>
  </si>
  <si>
    <t>Category</t>
  </si>
  <si>
    <t>Quantity</t>
  </si>
  <si>
    <t>Common</t>
  </si>
  <si>
    <t>Weight (kg)</t>
  </si>
  <si>
    <t>Material</t>
  </si>
  <si>
    <t>Manufacturer</t>
  </si>
  <si>
    <t>Original Part No.</t>
  </si>
  <si>
    <t>Product Link</t>
  </si>
  <si>
    <t>Supplier</t>
  </si>
  <si>
    <t>Link</t>
  </si>
  <si>
    <t>Available</t>
  </si>
  <si>
    <t>Price</t>
  </si>
  <si>
    <t>USD</t>
  </si>
  <si>
    <t>EUR</t>
  </si>
  <si>
    <t>CHF</t>
  </si>
  <si>
    <t>Screws</t>
  </si>
  <si>
    <t>No</t>
  </si>
  <si>
    <t>Stainless steel</t>
  </si>
  <si>
    <t>Bossard</t>
  </si>
  <si>
    <t>NO</t>
  </si>
  <si>
    <t>Material Properties Table</t>
  </si>
  <si>
    <t>Density</t>
  </si>
  <si>
    <t>Glass Transition Temp</t>
  </si>
  <si>
    <t>Melting Point</t>
  </si>
  <si>
    <t>Electrical Conductivity</t>
  </si>
  <si>
    <r>
      <t>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</si>
  <si>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(°C)</t>
  </si>
  <si>
    <t>Aluminum</t>
  </si>
  <si>
    <t xml:space="preserve">N / A	</t>
  </si>
  <si>
    <t xml:space="preserve">660.3	</t>
  </si>
  <si>
    <t xml:space="preserve">1400 – 1450	</t>
  </si>
  <si>
    <t>Nitril</t>
  </si>
  <si>
    <t>-29</t>
  </si>
  <si>
    <t>~1 × 10⁻⁸</t>
  </si>
  <si>
    <t>Capton</t>
  </si>
  <si>
    <t>Thermal conductivity</t>
  </si>
  <si>
    <t>AlN</t>
  </si>
  <si>
    <t>W/(m·K)</t>
  </si>
  <si>
    <t>&gt; 170</t>
  </si>
  <si>
    <t>(Ω・cm)</t>
  </si>
  <si>
    <r>
      <t>10</t>
    </r>
    <r>
      <rPr>
        <vertAlign val="superscript"/>
        <sz val="11"/>
        <color theme="1"/>
        <rFont val="Calibri"/>
        <family val="2"/>
        <scheme val="minor"/>
      </rPr>
      <t>14</t>
    </r>
  </si>
  <si>
    <t>(kV/mm)</t>
  </si>
  <si>
    <t>~4.5 × 10⁻⁶</t>
  </si>
  <si>
    <t>(1350 decomposition)</t>
  </si>
  <si>
    <t>250 - 300</t>
  </si>
  <si>
    <t>Volume Resistivity</t>
  </si>
  <si>
    <t>~7.5–8.5 × 10⁻⁶</t>
  </si>
  <si>
    <t>25 - 35</t>
  </si>
  <si>
    <t>13 - 30</t>
  </si>
  <si>
    <r>
      <t>10</t>
    </r>
    <r>
      <rPr>
        <vertAlign val="superscript"/>
        <sz val="11"/>
        <color theme="1"/>
        <rFont val="Calibri"/>
        <family val="2"/>
        <scheme val="minor"/>
      </rPr>
      <t>15</t>
    </r>
  </si>
  <si>
    <r>
      <t>Al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</si>
  <si>
    <r>
      <t>(Ω*m)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</si>
  <si>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K</t>
    </r>
    <r>
      <rPr>
        <vertAlign val="superscript"/>
        <sz val="11"/>
        <color theme="1"/>
        <rFont val="Calibri"/>
        <family val="2"/>
        <scheme val="minor"/>
      </rPr>
      <t>-1</t>
    </r>
  </si>
  <si>
    <t>~1.4 × 10⁶</t>
  </si>
  <si>
    <t>~3.5 × 10⁷</t>
  </si>
  <si>
    <r>
      <t>2 × 10</t>
    </r>
    <r>
      <rPr>
        <vertAlign val="superscript"/>
        <sz val="11"/>
        <color theme="1"/>
        <rFont val="Calibri"/>
        <family val="2"/>
        <scheme val="minor"/>
      </rPr>
      <t>4</t>
    </r>
  </si>
  <si>
    <t>2.6 × 10⁻⁶</t>
  </si>
  <si>
    <r>
      <t>~10</t>
    </r>
    <r>
      <rPr>
        <vertAlign val="superscript"/>
        <sz val="11"/>
        <color theme="1"/>
        <rFont val="Calibri"/>
        <family val="2"/>
        <scheme val="minor"/>
      </rPr>
      <t>-12</t>
    </r>
    <r>
      <rPr>
        <sz val="11"/>
        <color theme="1"/>
        <rFont val="Calibri"/>
        <family val="2"/>
        <scheme val="minor"/>
      </rPr>
      <t xml:space="preserve"> - 10</t>
    </r>
    <r>
      <rPr>
        <vertAlign val="superscript"/>
        <sz val="11"/>
        <color theme="1"/>
        <rFont val="Calibri"/>
        <family val="2"/>
        <scheme val="minor"/>
      </rPr>
      <t>-11</t>
    </r>
  </si>
  <si>
    <r>
      <t>~10</t>
    </r>
    <r>
      <rPr>
        <vertAlign val="superscript"/>
        <sz val="11"/>
        <color theme="1"/>
        <rFont val="Calibri"/>
        <family val="2"/>
        <scheme val="minor"/>
      </rPr>
      <t>-14</t>
    </r>
    <r>
      <rPr>
        <sz val="11"/>
        <color theme="1"/>
        <rFont val="Calibri"/>
        <family val="2"/>
        <scheme val="minor"/>
      </rPr>
      <t xml:space="preserve"> - 10</t>
    </r>
    <r>
      <rPr>
        <vertAlign val="superscript"/>
        <sz val="11"/>
        <color theme="1"/>
        <rFont val="Calibri"/>
        <family val="2"/>
        <scheme val="minor"/>
      </rPr>
      <t>-13</t>
    </r>
  </si>
  <si>
    <t>360 - 410</t>
  </si>
  <si>
    <t>500 decomposition</t>
  </si>
  <si>
    <r>
      <t>~10</t>
    </r>
    <r>
      <rPr>
        <vertAlign val="superscript"/>
        <sz val="11"/>
        <color theme="1"/>
        <rFont val="Calibri"/>
        <family val="2"/>
        <scheme val="minor"/>
      </rPr>
      <t>-16</t>
    </r>
    <r>
      <rPr>
        <sz val="11"/>
        <color theme="1"/>
        <rFont val="Calibri"/>
        <family val="2"/>
        <scheme val="minor"/>
      </rPr>
      <t xml:space="preserve"> - 10</t>
    </r>
    <r>
      <rPr>
        <vertAlign val="superscript"/>
        <sz val="11"/>
        <color theme="1"/>
        <rFont val="Calibri"/>
        <family val="2"/>
        <scheme val="minor"/>
      </rPr>
      <t>-15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</si>
  <si>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17</t>
    </r>
  </si>
  <si>
    <t>20 × 10⁻⁶</t>
  </si>
  <si>
    <t>500 - 800</t>
  </si>
  <si>
    <t>150 - 300</t>
  </si>
  <si>
    <r>
      <t>&gt; 10</t>
    </r>
    <r>
      <rPr>
        <vertAlign val="superscript"/>
        <sz val="11"/>
        <color theme="1"/>
        <rFont val="Calibri"/>
        <family val="2"/>
        <scheme val="minor"/>
      </rPr>
      <t>15</t>
    </r>
  </si>
  <si>
    <t>170 × 10⁻⁶</t>
  </si>
  <si>
    <t>20 -30</t>
  </si>
  <si>
    <t>3.99 × 10⁻⁸</t>
  </si>
  <si>
    <t xml:space="preserve">	151–202 </t>
  </si>
  <si>
    <t xml:space="preserve">	23.6 × 10⁻⁶</t>
  </si>
  <si>
    <t>7.2 × 10⁻⁵</t>
  </si>
  <si>
    <t>14–17</t>
  </si>
  <si>
    <t xml:space="preserve">	16–18 × 10⁻⁶</t>
  </si>
  <si>
    <t>Thermal expansion coefficient</t>
  </si>
  <si>
    <t>Dielectric Strength</t>
  </si>
  <si>
    <t>Stainless Steel A2</t>
  </si>
  <si>
    <t>Silicon</t>
  </si>
  <si>
    <t>Complexity Level</t>
  </si>
  <si>
    <t xml:space="preserve">Machined Parts Count: </t>
  </si>
  <si>
    <t>Total Pats Count:</t>
  </si>
  <si>
    <t xml:space="preserve">Individual designs: </t>
  </si>
  <si>
    <t>Workshop Machined Parts Table</t>
  </si>
  <si>
    <t>Drawing</t>
  </si>
  <si>
    <t>Part</t>
  </si>
  <si>
    <t>Dimention</t>
  </si>
  <si>
    <t>Complete Assembly</t>
  </si>
  <si>
    <t>Internal</t>
  </si>
  <si>
    <t>External</t>
  </si>
  <si>
    <t>Height (mm)</t>
  </si>
  <si>
    <t>Width (mm)</t>
  </si>
  <si>
    <t>3.5 mm diameter M3 nitril ESD rubber plunger</t>
  </si>
  <si>
    <t>Plunger</t>
  </si>
  <si>
    <t>Machined Part</t>
  </si>
  <si>
    <t>AlN PCB</t>
  </si>
  <si>
    <t>UZH Workshop</t>
  </si>
  <si>
    <t>Schmalz</t>
  </si>
  <si>
    <t>ESD Nitril</t>
  </si>
  <si>
    <t xml:space="preserve"> PFYN 3.5 NBR-ESD-55 M3-AG</t>
  </si>
  <si>
    <t>Schmalz Flat Suction Cup 3.5 mm</t>
  </si>
  <si>
    <t>Flex cable</t>
  </si>
  <si>
    <t>Length (mm)</t>
  </si>
  <si>
    <t>Stainless Steel</t>
  </si>
  <si>
    <t>Bossard Phillips flat countersunk head machine screw</t>
  </si>
  <si>
    <t>1mm Al Sheet</t>
  </si>
  <si>
    <t>1 mm Al Sheet</t>
  </si>
  <si>
    <t>Non-reoccurring parts:</t>
  </si>
  <si>
    <t>Bossard phillips flat countersunk head machine screw</t>
  </si>
  <si>
    <t>AlN CCD support PCB with centering pocket</t>
  </si>
  <si>
    <t>30 cm long CCD Flex Cable</t>
  </si>
  <si>
    <t xml:space="preserve">M1 x 4 Slotted Cheese head screw </t>
  </si>
  <si>
    <t>Bossard Slotted cheese head machine screws</t>
  </si>
  <si>
    <t>Retention Bar</t>
  </si>
  <si>
    <t>Container Top</t>
  </si>
  <si>
    <t>Container Middle</t>
  </si>
  <si>
    <t>Container Bottom</t>
  </si>
  <si>
    <t>Container Botttom</t>
  </si>
  <si>
    <t>M1.6 x 5 Cross Recessed flat countersunk head screw</t>
  </si>
  <si>
    <t>M2 x 12 Cross Recessed flat countersunk head screw</t>
  </si>
  <si>
    <t>Total Weight</t>
  </si>
  <si>
    <t>Step</t>
  </si>
  <si>
    <t>No.</t>
  </si>
  <si>
    <r>
      <t>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Step</t>
    </r>
  </si>
  <si>
    <t xml:space="preserve">Total: </t>
  </si>
  <si>
    <t>Small CCD Single Die Box</t>
  </si>
  <si>
    <t>M1.6 x 5 cross countersunk screws</t>
  </si>
  <si>
    <t>M2 x 12 cross countersunk screws</t>
  </si>
  <si>
    <t>M1 x 4 slotted cheese head screws</t>
  </si>
  <si>
    <t>3.5 mm  M3 nitril ESD rubber plunger</t>
  </si>
  <si>
    <t xml:space="preserve">AlN CCD support PCB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</si>
</sst>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0" xfId="0" applyFill="1"/>
    <xf numFmtId="164" fontId="4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1" applyFill="1" applyBorder="1"/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ssard.com/eshop/ch-de/schrauben/schrauben-mit-innenantrieb/zylinderschrauben-mit-schlitz/p/650/?selected-article=1421646" TargetMode="External"/><Relationship Id="rId3" Type="http://schemas.openxmlformats.org/officeDocument/2006/relationships/hyperlink" Target="https://www.bossard.com/eshop/global-en/screws-and-bolts-with-internal-drive/phillips-flat-countersunk-head-machine-screws-form-h/p/661/?selected-article=5512816" TargetMode="External"/><Relationship Id="rId7" Type="http://schemas.openxmlformats.org/officeDocument/2006/relationships/hyperlink" Target="https://www.bossard.com/eshop/ch-de/schrauben/schrauben-mit-innenantrieb/zylinderschrauben-mit-schlitz/p/650/?selected-article=1421646" TargetMode="External"/><Relationship Id="rId2" Type="http://schemas.openxmlformats.org/officeDocument/2006/relationships/hyperlink" Target="https://www.schmalz.com/en/vacuum-technology-for-automation/vacuum-components/vacuum-suction-cups/suction-cups-for-the-electronics-industry/flat-suction-cups-pfyn-304939/10.01.01.14185/" TargetMode="External"/><Relationship Id="rId1" Type="http://schemas.openxmlformats.org/officeDocument/2006/relationships/hyperlink" Target="https://www.schmalz.com/en/vacuum-technology-for-automation/vacuum-components/vacuum-suction-cups/suction-cups-for-the-electronics-industry/flat-suction-cups-pfyn-304939/10.01.01.14185/" TargetMode="External"/><Relationship Id="rId6" Type="http://schemas.openxmlformats.org/officeDocument/2006/relationships/hyperlink" Target="https://www.bossard.com/eshop/ch-en/screws-and-bolts-with-internal-drive/phillips-flat-countersunk-head-machine-screws-form-h/p/388/?selected-article=1156365" TargetMode="External"/><Relationship Id="rId5" Type="http://schemas.openxmlformats.org/officeDocument/2006/relationships/hyperlink" Target="https://www.bossard.com/eshop/ch-en/screws-and-bolts-with-internal-drive/phillips-flat-countersunk-head-machine-screws-form-h/p/388/?selected-article=1156365" TargetMode="External"/><Relationship Id="rId4" Type="http://schemas.openxmlformats.org/officeDocument/2006/relationships/hyperlink" Target="https://www.bossard.com/eshop/global-en/screws-and-bolts-with-internal-drive/phillips-flat-countersunk-head-machine-screws-form-h/p/661/?selected-article=5512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zoomScaleNormal="100" workbookViewId="0">
      <selection activeCell="B36" sqref="B36"/>
    </sheetView>
  </sheetViews>
  <sheetFormatPr baseColWidth="10" defaultColWidth="9.140625" defaultRowHeight="15" x14ac:dyDescent="0.25"/>
  <cols>
    <col min="2" max="2" width="48.28515625" bestFit="1" customWidth="1"/>
    <col min="3" max="3" width="14.42578125" bestFit="1" customWidth="1"/>
    <col min="5" max="5" width="9" bestFit="1" customWidth="1"/>
    <col min="6" max="6" width="11.28515625" bestFit="1" customWidth="1"/>
    <col min="7" max="7" width="13.85546875" bestFit="1" customWidth="1"/>
    <col min="8" max="8" width="14" bestFit="1" customWidth="1"/>
    <col min="9" max="9" width="26.7109375" bestFit="1" customWidth="1"/>
    <col min="10" max="10" width="49.140625" bestFit="1" customWidth="1"/>
    <col min="11" max="11" width="14" bestFit="1" customWidth="1"/>
    <col min="12" max="12" width="49.140625" bestFit="1" customWidth="1"/>
    <col min="13" max="13" width="9.28515625" customWidth="1"/>
  </cols>
  <sheetData>
    <row r="1" spans="1:16" x14ac:dyDescent="0.25">
      <c r="A1" s="35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  <c r="L1" s="30" t="s">
        <v>11</v>
      </c>
      <c r="M1" s="30" t="s">
        <v>12</v>
      </c>
      <c r="N1" s="30" t="s">
        <v>13</v>
      </c>
      <c r="O1" s="30"/>
      <c r="P1" s="30"/>
    </row>
    <row r="2" spans="1:16" s="3" customFormat="1" x14ac:dyDescent="0.25">
      <c r="A2" s="36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2" t="s">
        <v>14</v>
      </c>
      <c r="O2" s="2" t="s">
        <v>15</v>
      </c>
      <c r="P2" s="2" t="s">
        <v>16</v>
      </c>
    </row>
    <row r="3" spans="1:16" s="4" customFormat="1" x14ac:dyDescent="0.25"/>
    <row r="4" spans="1:16" ht="15.75" x14ac:dyDescent="0.25">
      <c r="A4" s="32" t="s">
        <v>127</v>
      </c>
      <c r="B4" s="23" t="s">
        <v>120</v>
      </c>
      <c r="C4" s="16" t="s">
        <v>17</v>
      </c>
      <c r="D4" s="1">
        <v>6</v>
      </c>
      <c r="E4" s="1" t="s">
        <v>18</v>
      </c>
      <c r="F4" s="15">
        <v>1E-3</v>
      </c>
      <c r="G4" s="1" t="s">
        <v>105</v>
      </c>
      <c r="H4" s="1" t="s">
        <v>20</v>
      </c>
      <c r="I4" s="24">
        <v>5512816</v>
      </c>
      <c r="J4" s="25" t="s">
        <v>106</v>
      </c>
      <c r="K4" s="1" t="s">
        <v>20</v>
      </c>
      <c r="L4" s="25" t="s">
        <v>106</v>
      </c>
      <c r="M4" s="1" t="s">
        <v>21</v>
      </c>
      <c r="N4" s="5"/>
      <c r="O4" s="5"/>
      <c r="P4" s="5">
        <v>14.9</v>
      </c>
    </row>
    <row r="5" spans="1:16" ht="15.75" x14ac:dyDescent="0.25">
      <c r="A5" s="33"/>
      <c r="B5" s="19" t="s">
        <v>121</v>
      </c>
      <c r="C5" s="16" t="s">
        <v>17</v>
      </c>
      <c r="D5" s="5">
        <v>4</v>
      </c>
      <c r="E5" s="5" t="s">
        <v>18</v>
      </c>
      <c r="F5" s="15">
        <v>1E-3</v>
      </c>
      <c r="G5" s="6" t="s">
        <v>19</v>
      </c>
      <c r="H5" s="5" t="s">
        <v>20</v>
      </c>
      <c r="I5" s="5">
        <v>1156365</v>
      </c>
      <c r="J5" s="7" t="s">
        <v>110</v>
      </c>
      <c r="K5" s="5" t="s">
        <v>20</v>
      </c>
      <c r="L5" s="7" t="s">
        <v>110</v>
      </c>
      <c r="M5" s="5" t="s">
        <v>21</v>
      </c>
      <c r="N5" s="5"/>
      <c r="O5" s="5"/>
      <c r="P5" s="5">
        <v>4.2</v>
      </c>
    </row>
    <row r="6" spans="1:16" ht="15.75" x14ac:dyDescent="0.25">
      <c r="A6" s="33"/>
      <c r="B6" s="19" t="s">
        <v>113</v>
      </c>
      <c r="C6" s="16" t="s">
        <v>17</v>
      </c>
      <c r="D6" s="5">
        <v>1</v>
      </c>
      <c r="E6" s="5" t="s">
        <v>18</v>
      </c>
      <c r="F6" s="15">
        <v>1E-3</v>
      </c>
      <c r="G6" s="6" t="s">
        <v>19</v>
      </c>
      <c r="H6" s="5" t="s">
        <v>20</v>
      </c>
      <c r="I6" s="5">
        <v>1421646</v>
      </c>
      <c r="J6" s="7" t="s">
        <v>114</v>
      </c>
      <c r="K6" s="5" t="s">
        <v>20</v>
      </c>
      <c r="L6" s="7" t="s">
        <v>114</v>
      </c>
      <c r="M6" s="5" t="s">
        <v>21</v>
      </c>
      <c r="N6" s="5"/>
      <c r="O6" s="5"/>
      <c r="P6" s="5"/>
    </row>
    <row r="7" spans="1:16" s="20" customFormat="1" ht="15.75" x14ac:dyDescent="0.25">
      <c r="A7" s="33"/>
      <c r="B7" s="20" t="s">
        <v>116</v>
      </c>
      <c r="C7" s="17" t="s">
        <v>96</v>
      </c>
      <c r="D7" s="12">
        <v>1</v>
      </c>
      <c r="E7" s="12" t="s">
        <v>18</v>
      </c>
      <c r="F7" s="21">
        <v>8.72E-2</v>
      </c>
      <c r="G7" s="12" t="s">
        <v>29</v>
      </c>
      <c r="H7" s="12" t="s">
        <v>98</v>
      </c>
      <c r="K7" s="12" t="s">
        <v>98</v>
      </c>
      <c r="M7" s="12" t="s">
        <v>21</v>
      </c>
    </row>
    <row r="8" spans="1:16" ht="15.75" x14ac:dyDescent="0.25">
      <c r="A8" s="33"/>
      <c r="B8" t="s">
        <v>111</v>
      </c>
      <c r="C8" s="16" t="s">
        <v>97</v>
      </c>
      <c r="D8" s="5">
        <v>1</v>
      </c>
      <c r="E8" s="5" t="s">
        <v>18</v>
      </c>
      <c r="F8" s="15">
        <v>2E-3</v>
      </c>
      <c r="G8" s="5" t="s">
        <v>38</v>
      </c>
      <c r="M8" s="5" t="s">
        <v>21</v>
      </c>
    </row>
    <row r="9" spans="1:16" s="20" customFormat="1" ht="15.75" x14ac:dyDescent="0.25">
      <c r="A9" s="33"/>
      <c r="B9" s="20" t="s">
        <v>117</v>
      </c>
      <c r="C9" s="17" t="s">
        <v>96</v>
      </c>
      <c r="D9" s="12">
        <v>1</v>
      </c>
      <c r="E9" s="12" t="s">
        <v>18</v>
      </c>
      <c r="F9" s="21">
        <v>3.2500000000000001E-2</v>
      </c>
      <c r="G9" s="12" t="s">
        <v>29</v>
      </c>
      <c r="H9" s="12" t="s">
        <v>98</v>
      </c>
      <c r="K9" s="12" t="s">
        <v>98</v>
      </c>
      <c r="M9" s="12" t="s">
        <v>21</v>
      </c>
    </row>
    <row r="10" spans="1:16" s="20" customFormat="1" ht="15.75" x14ac:dyDescent="0.25">
      <c r="A10" s="33"/>
      <c r="B10" s="20" t="s">
        <v>115</v>
      </c>
      <c r="C10" s="17" t="s">
        <v>96</v>
      </c>
      <c r="D10" s="12">
        <v>1</v>
      </c>
      <c r="E10" s="12" t="s">
        <v>18</v>
      </c>
      <c r="F10" s="21">
        <v>1E-3</v>
      </c>
      <c r="G10" s="12" t="s">
        <v>108</v>
      </c>
      <c r="H10" s="12" t="s">
        <v>98</v>
      </c>
      <c r="K10" s="12" t="s">
        <v>98</v>
      </c>
      <c r="M10" s="12" t="s">
        <v>21</v>
      </c>
    </row>
    <row r="11" spans="1:16" ht="15.75" x14ac:dyDescent="0.25">
      <c r="A11" s="33"/>
      <c r="B11" t="s">
        <v>94</v>
      </c>
      <c r="C11" s="16" t="s">
        <v>95</v>
      </c>
      <c r="D11" s="5">
        <v>1</v>
      </c>
      <c r="E11" s="5" t="s">
        <v>18</v>
      </c>
      <c r="F11" s="15">
        <v>1E-3</v>
      </c>
      <c r="G11" s="5" t="s">
        <v>100</v>
      </c>
      <c r="H11" s="5" t="s">
        <v>99</v>
      </c>
      <c r="I11" s="5" t="s">
        <v>101</v>
      </c>
      <c r="J11" s="28" t="s">
        <v>102</v>
      </c>
      <c r="K11" s="5" t="s">
        <v>99</v>
      </c>
      <c r="L11" s="18" t="s">
        <v>102</v>
      </c>
      <c r="M11" s="5" t="s">
        <v>21</v>
      </c>
      <c r="P11">
        <v>5.6</v>
      </c>
    </row>
    <row r="12" spans="1:16" s="20" customFormat="1" ht="15.75" x14ac:dyDescent="0.25">
      <c r="A12" s="33"/>
      <c r="B12" s="20" t="s">
        <v>119</v>
      </c>
      <c r="C12" s="17" t="s">
        <v>96</v>
      </c>
      <c r="D12" s="12">
        <v>1</v>
      </c>
      <c r="E12" s="12" t="s">
        <v>18</v>
      </c>
      <c r="F12" s="21">
        <v>5.8889999999999998E-2</v>
      </c>
      <c r="G12" s="12" t="s">
        <v>29</v>
      </c>
      <c r="H12" s="12" t="s">
        <v>98</v>
      </c>
      <c r="K12" s="12" t="s">
        <v>98</v>
      </c>
      <c r="M12" s="12" t="s">
        <v>21</v>
      </c>
    </row>
    <row r="13" spans="1:16" s="3" customFormat="1" ht="15.75" x14ac:dyDescent="0.25">
      <c r="A13" s="34"/>
      <c r="B13" s="3" t="s">
        <v>112</v>
      </c>
      <c r="C13" s="26" t="s">
        <v>103</v>
      </c>
      <c r="D13" s="2">
        <v>1</v>
      </c>
      <c r="E13" s="2" t="s">
        <v>18</v>
      </c>
      <c r="F13" s="27">
        <v>6.0000000000000001E-3</v>
      </c>
      <c r="G13" s="2" t="s">
        <v>36</v>
      </c>
      <c r="M13" s="2" t="s">
        <v>21</v>
      </c>
    </row>
    <row r="15" spans="1:16" x14ac:dyDescent="0.25">
      <c r="C15" t="s">
        <v>122</v>
      </c>
      <c r="D15">
        <f>F4*D4+F5*D5+F6*D6+F7*D7+F8*D8+F9*D9+F10*D10+F11*D11+F12*D12+F13*D13</f>
        <v>0.19958999999999999</v>
      </c>
    </row>
  </sheetData>
  <mergeCells count="15">
    <mergeCell ref="M1:M2"/>
    <mergeCell ref="N1:P1"/>
    <mergeCell ref="A4:A13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hyperlinks>
    <hyperlink ref="J11" r:id="rId1" xr:uid="{A199129C-C761-4382-B544-E0359AFC2E90}"/>
    <hyperlink ref="L11" r:id="rId2" xr:uid="{7D33D318-035E-4424-90FA-A4EB6CDEA8A6}"/>
    <hyperlink ref="J4" r:id="rId3" xr:uid="{64EC32A5-24A5-4FCB-815C-CDB5E91D3C38}"/>
    <hyperlink ref="L4" r:id="rId4" xr:uid="{3A7DCEAA-F16D-4C4B-B3D7-1918CF26D2D6}"/>
    <hyperlink ref="J5" r:id="rId5" xr:uid="{F4991832-65B2-471A-A85C-15D42AA64F08}"/>
    <hyperlink ref="L5" r:id="rId6" xr:uid="{621BFF31-BCA8-4773-BDE4-7BE0D299C850}"/>
    <hyperlink ref="J6" r:id="rId7" xr:uid="{4CBE36DF-856C-4A90-87AD-E7A7503B0E0A}"/>
    <hyperlink ref="L6" r:id="rId8" xr:uid="{FCAC4DA6-8550-44C4-A162-FA2E46D595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DD26E-65DF-48CF-9749-18A55222B41A}">
  <dimension ref="A2:L35"/>
  <sheetViews>
    <sheetView topLeftCell="A4" zoomScale="115" zoomScaleNormal="115" workbookViewId="0">
      <selection activeCell="D16" sqref="D16"/>
    </sheetView>
  </sheetViews>
  <sheetFormatPr baseColWidth="10" defaultRowHeight="15" x14ac:dyDescent="0.25"/>
  <cols>
    <col min="1" max="1" width="17.85546875" bestFit="1" customWidth="1"/>
    <col min="2" max="2" width="9.28515625" customWidth="1"/>
    <col min="3" max="3" width="23.28515625" bestFit="1" customWidth="1"/>
    <col min="4" max="4" width="20.28515625" bestFit="1" customWidth="1"/>
    <col min="5" max="5" width="20.7109375" bestFit="1" customWidth="1"/>
    <col min="6" max="6" width="17.7109375" bestFit="1" customWidth="1"/>
    <col min="7" max="7" width="19.7109375" bestFit="1" customWidth="1"/>
    <col min="8" max="8" width="28.28515625" bestFit="1" customWidth="1"/>
    <col min="9" max="9" width="16.85546875" bestFit="1" customWidth="1"/>
    <col min="11" max="11" width="11.42578125" style="5"/>
    <col min="12" max="12" width="29.85546875" bestFit="1" customWidth="1"/>
    <col min="14" max="14" width="13.28515625" bestFit="1" customWidth="1"/>
  </cols>
  <sheetData>
    <row r="2" spans="1:11" x14ac:dyDescent="0.25">
      <c r="A2" s="37" t="s">
        <v>22</v>
      </c>
      <c r="B2" s="37"/>
      <c r="C2" s="37"/>
      <c r="D2" s="37"/>
      <c r="E2" s="37"/>
      <c r="F2" s="37"/>
      <c r="G2" s="37"/>
      <c r="H2" s="37"/>
      <c r="I2" s="37"/>
    </row>
    <row r="3" spans="1:11" x14ac:dyDescent="0.25">
      <c r="A3" s="37" t="s">
        <v>6</v>
      </c>
      <c r="B3" s="5" t="s">
        <v>23</v>
      </c>
      <c r="C3" t="s">
        <v>24</v>
      </c>
      <c r="D3" s="5" t="s">
        <v>25</v>
      </c>
      <c r="E3" s="5" t="s">
        <v>26</v>
      </c>
      <c r="F3" s="5" t="s">
        <v>47</v>
      </c>
      <c r="G3" s="5" t="s">
        <v>37</v>
      </c>
      <c r="H3" s="5" t="s">
        <v>77</v>
      </c>
      <c r="I3" s="5" t="s">
        <v>78</v>
      </c>
    </row>
    <row r="4" spans="1:11" ht="17.25" x14ac:dyDescent="0.25">
      <c r="A4" s="37"/>
      <c r="B4" s="5" t="s">
        <v>27</v>
      </c>
      <c r="C4" s="5" t="s">
        <v>28</v>
      </c>
      <c r="D4" s="5" t="s">
        <v>28</v>
      </c>
      <c r="E4" s="5" t="s">
        <v>53</v>
      </c>
      <c r="F4" s="5" t="s">
        <v>41</v>
      </c>
      <c r="G4" s="5" t="s">
        <v>39</v>
      </c>
      <c r="H4" s="5" t="s">
        <v>54</v>
      </c>
      <c r="I4" s="5" t="s">
        <v>43</v>
      </c>
    </row>
    <row r="5" spans="1:11" x14ac:dyDescent="0.25">
      <c r="A5" s="13" t="s">
        <v>29</v>
      </c>
      <c r="B5" s="5">
        <v>2700</v>
      </c>
      <c r="C5" s="5" t="s">
        <v>30</v>
      </c>
      <c r="D5" s="5" t="s">
        <v>31</v>
      </c>
      <c r="E5" s="5" t="s">
        <v>56</v>
      </c>
      <c r="F5" s="5" t="s">
        <v>74</v>
      </c>
      <c r="G5" s="5" t="s">
        <v>72</v>
      </c>
      <c r="H5" s="5" t="s">
        <v>76</v>
      </c>
      <c r="I5" s="5" t="s">
        <v>30</v>
      </c>
    </row>
    <row r="6" spans="1:11" x14ac:dyDescent="0.25">
      <c r="A6" s="13" t="s">
        <v>79</v>
      </c>
      <c r="B6" s="5">
        <v>8000</v>
      </c>
      <c r="C6" s="5" t="s">
        <v>30</v>
      </c>
      <c r="D6" s="5" t="s">
        <v>32</v>
      </c>
      <c r="E6" s="5" t="s">
        <v>55</v>
      </c>
      <c r="F6" s="5" t="s">
        <v>71</v>
      </c>
      <c r="G6" s="5" t="s">
        <v>75</v>
      </c>
      <c r="H6" s="5" t="s">
        <v>73</v>
      </c>
      <c r="I6" s="5" t="s">
        <v>30</v>
      </c>
    </row>
    <row r="7" spans="1:11" ht="17.25" x14ac:dyDescent="0.25">
      <c r="A7" s="13" t="s">
        <v>33</v>
      </c>
      <c r="B7" s="5">
        <v>1200</v>
      </c>
      <c r="C7" s="9" t="s">
        <v>34</v>
      </c>
      <c r="D7" s="5" t="s">
        <v>46</v>
      </c>
      <c r="E7" s="8" t="s">
        <v>35</v>
      </c>
      <c r="F7" s="5" t="s">
        <v>68</v>
      </c>
      <c r="G7" s="5">
        <v>0.25</v>
      </c>
      <c r="H7" s="5" t="s">
        <v>69</v>
      </c>
      <c r="I7" s="5" t="s">
        <v>70</v>
      </c>
    </row>
    <row r="8" spans="1:11" ht="17.25" customHeight="1" x14ac:dyDescent="0.25">
      <c r="A8" s="41" t="s">
        <v>38</v>
      </c>
      <c r="B8" s="37">
        <v>3255</v>
      </c>
      <c r="C8" s="37" t="s">
        <v>30</v>
      </c>
      <c r="D8" s="8">
        <v>2200</v>
      </c>
      <c r="E8" s="37" t="s">
        <v>59</v>
      </c>
      <c r="F8" s="39" t="s">
        <v>42</v>
      </c>
      <c r="G8" s="37" t="s">
        <v>40</v>
      </c>
      <c r="H8" s="37" t="s">
        <v>44</v>
      </c>
      <c r="I8" s="37">
        <v>15</v>
      </c>
    </row>
    <row r="9" spans="1:11" x14ac:dyDescent="0.25">
      <c r="A9" s="41"/>
      <c r="B9" s="37"/>
      <c r="C9" s="37"/>
      <c r="D9" t="s">
        <v>45</v>
      </c>
      <c r="E9" s="37"/>
      <c r="F9" s="39"/>
      <c r="G9" s="37"/>
      <c r="H9" s="37"/>
      <c r="I9" s="37"/>
    </row>
    <row r="10" spans="1:11" ht="18" x14ac:dyDescent="0.25">
      <c r="A10" s="13" t="s">
        <v>52</v>
      </c>
      <c r="B10" s="5">
        <v>3950</v>
      </c>
      <c r="C10" s="5" t="s">
        <v>30</v>
      </c>
      <c r="D10" s="5">
        <v>2.0720000000000001</v>
      </c>
      <c r="E10" s="5" t="s">
        <v>60</v>
      </c>
      <c r="F10" s="10" t="s">
        <v>51</v>
      </c>
      <c r="G10" s="5" t="s">
        <v>49</v>
      </c>
      <c r="H10" s="5" t="s">
        <v>48</v>
      </c>
      <c r="I10" s="5" t="s">
        <v>50</v>
      </c>
    </row>
    <row r="11" spans="1:11" ht="17.25" x14ac:dyDescent="0.25">
      <c r="A11" s="13" t="s">
        <v>80</v>
      </c>
      <c r="B11" s="5">
        <v>2329</v>
      </c>
      <c r="C11" s="5" t="s">
        <v>30</v>
      </c>
      <c r="D11" s="5">
        <v>1412</v>
      </c>
      <c r="E11" s="8">
        <v>5.0000000000000001E-3</v>
      </c>
      <c r="F11" s="5" t="s">
        <v>57</v>
      </c>
      <c r="G11" s="5">
        <v>150</v>
      </c>
      <c r="H11" s="5" t="s">
        <v>58</v>
      </c>
      <c r="I11" s="5" t="s">
        <v>66</v>
      </c>
    </row>
    <row r="12" spans="1:11" ht="17.25" x14ac:dyDescent="0.25">
      <c r="A12" s="13" t="s">
        <v>36</v>
      </c>
      <c r="B12" s="5">
        <v>1420</v>
      </c>
      <c r="C12" s="5" t="s">
        <v>61</v>
      </c>
      <c r="D12" s="5" t="s">
        <v>62</v>
      </c>
      <c r="E12" s="5" t="s">
        <v>63</v>
      </c>
      <c r="F12" s="10" t="s">
        <v>64</v>
      </c>
      <c r="G12" s="5">
        <v>0.12</v>
      </c>
      <c r="H12" s="5" t="s">
        <v>65</v>
      </c>
      <c r="I12" s="5" t="s">
        <v>67</v>
      </c>
    </row>
    <row r="14" spans="1:11" x14ac:dyDescent="0.25">
      <c r="I14" s="5"/>
      <c r="K14"/>
    </row>
    <row r="15" spans="1:11" x14ac:dyDescent="0.25">
      <c r="C15" s="37" t="s">
        <v>81</v>
      </c>
      <c r="D15" s="37"/>
      <c r="F15" s="37" t="s">
        <v>85</v>
      </c>
      <c r="G15" s="37"/>
      <c r="H15" s="37"/>
      <c r="I15" s="37"/>
      <c r="J15" s="37"/>
      <c r="K15"/>
    </row>
    <row r="16" spans="1:11" x14ac:dyDescent="0.25">
      <c r="C16" t="s">
        <v>82</v>
      </c>
      <c r="D16" s="5">
        <v>4</v>
      </c>
      <c r="F16" s="5" t="s">
        <v>86</v>
      </c>
      <c r="G16" s="5" t="s">
        <v>87</v>
      </c>
      <c r="H16" s="5" t="s">
        <v>3</v>
      </c>
      <c r="I16" s="5" t="s">
        <v>6</v>
      </c>
      <c r="J16" s="5" t="s">
        <v>5</v>
      </c>
      <c r="K16"/>
    </row>
    <row r="17" spans="1:12" x14ac:dyDescent="0.25">
      <c r="C17" t="s">
        <v>83</v>
      </c>
      <c r="D17" s="5">
        <f>SUM(BOM!D4:D13)</f>
        <v>18</v>
      </c>
      <c r="F17" s="5">
        <v>1</v>
      </c>
      <c r="G17" s="29" t="s">
        <v>116</v>
      </c>
      <c r="H17" s="5">
        <v>1</v>
      </c>
      <c r="I17" s="5" t="s">
        <v>29</v>
      </c>
      <c r="J17" s="22">
        <v>7.8229999999999994E-2</v>
      </c>
      <c r="K17"/>
    </row>
    <row r="18" spans="1:12" x14ac:dyDescent="0.25">
      <c r="C18" t="s">
        <v>109</v>
      </c>
      <c r="D18" s="5">
        <v>9</v>
      </c>
      <c r="F18" s="5">
        <v>2</v>
      </c>
      <c r="G18" s="29" t="s">
        <v>117</v>
      </c>
      <c r="H18" s="5">
        <v>1</v>
      </c>
      <c r="I18" s="5" t="s">
        <v>29</v>
      </c>
      <c r="J18" s="22">
        <v>3.2500000000000001E-2</v>
      </c>
      <c r="K18"/>
    </row>
    <row r="19" spans="1:12" x14ac:dyDescent="0.25">
      <c r="C19" t="s">
        <v>84</v>
      </c>
      <c r="D19" s="5">
        <v>4</v>
      </c>
      <c r="F19" s="5">
        <v>3</v>
      </c>
      <c r="G19" s="29" t="s">
        <v>118</v>
      </c>
      <c r="H19" s="5">
        <v>1</v>
      </c>
      <c r="I19" s="5" t="s">
        <v>29</v>
      </c>
      <c r="J19" s="22">
        <v>5.8889999999999998E-2</v>
      </c>
      <c r="K19"/>
    </row>
    <row r="20" spans="1:12" x14ac:dyDescent="0.25">
      <c r="F20" s="5">
        <v>4</v>
      </c>
      <c r="G20" s="29" t="s">
        <v>115</v>
      </c>
      <c r="H20" s="5">
        <v>1</v>
      </c>
      <c r="I20" s="5" t="s">
        <v>107</v>
      </c>
      <c r="J20" s="22">
        <v>1E-3</v>
      </c>
      <c r="K20"/>
    </row>
    <row r="21" spans="1:12" x14ac:dyDescent="0.25">
      <c r="A21" s="37" t="s">
        <v>88</v>
      </c>
      <c r="B21" s="37" t="s">
        <v>127</v>
      </c>
      <c r="C21" s="37"/>
      <c r="D21" s="38" t="s">
        <v>89</v>
      </c>
      <c r="F21" s="5"/>
      <c r="H21" s="5"/>
      <c r="I21" s="5"/>
      <c r="J21" s="6"/>
      <c r="K21"/>
    </row>
    <row r="22" spans="1:12" x14ac:dyDescent="0.25">
      <c r="A22" s="37"/>
      <c r="B22" s="11" t="s">
        <v>90</v>
      </c>
      <c r="C22" s="11" t="s">
        <v>91</v>
      </c>
      <c r="D22" s="38"/>
      <c r="F22" s="5"/>
      <c r="I22" s="5"/>
      <c r="J22" s="6"/>
      <c r="K22"/>
    </row>
    <row r="23" spans="1:12" x14ac:dyDescent="0.25">
      <c r="A23" s="14" t="s">
        <v>92</v>
      </c>
      <c r="B23" s="5">
        <v>7</v>
      </c>
      <c r="C23" s="5">
        <v>16</v>
      </c>
      <c r="D23" s="5">
        <v>16</v>
      </c>
      <c r="F23" s="37" t="s">
        <v>127</v>
      </c>
      <c r="G23" s="37"/>
      <c r="H23" s="37"/>
      <c r="I23" s="37"/>
      <c r="J23" s="37"/>
      <c r="K23"/>
    </row>
    <row r="24" spans="1:12" x14ac:dyDescent="0.25">
      <c r="A24" s="14" t="s">
        <v>93</v>
      </c>
      <c r="B24" s="5">
        <v>44</v>
      </c>
      <c r="C24" s="5">
        <v>70</v>
      </c>
      <c r="D24" s="5">
        <v>70</v>
      </c>
      <c r="F24" s="5" t="s">
        <v>123</v>
      </c>
      <c r="G24" s="37" t="s">
        <v>87</v>
      </c>
      <c r="H24" s="37"/>
      <c r="I24" s="5" t="s">
        <v>124</v>
      </c>
      <c r="J24" s="5" t="s">
        <v>5</v>
      </c>
      <c r="K24"/>
    </row>
    <row r="25" spans="1:12" x14ac:dyDescent="0.25">
      <c r="A25" s="14" t="s">
        <v>104</v>
      </c>
      <c r="B25" s="5">
        <v>63</v>
      </c>
      <c r="C25" s="5">
        <v>91</v>
      </c>
      <c r="D25" s="5">
        <v>291</v>
      </c>
      <c r="F25" s="40" t="s">
        <v>125</v>
      </c>
      <c r="G25" s="42" t="s">
        <v>128</v>
      </c>
      <c r="H25" s="42"/>
      <c r="I25" s="11">
        <v>6</v>
      </c>
      <c r="J25" s="6">
        <f>I25*BOM!F4</f>
        <v>6.0000000000000001E-3</v>
      </c>
      <c r="K25"/>
    </row>
    <row r="26" spans="1:12" x14ac:dyDescent="0.25">
      <c r="A26" s="14"/>
      <c r="B26" s="5"/>
      <c r="C26" s="5"/>
      <c r="D26" s="5"/>
      <c r="F26" s="40"/>
      <c r="G26" s="42" t="s">
        <v>129</v>
      </c>
      <c r="H26" s="42"/>
      <c r="I26" s="5">
        <v>4</v>
      </c>
      <c r="J26" s="6">
        <f>I26*BOM!F5</f>
        <v>4.0000000000000001E-3</v>
      </c>
      <c r="K26"/>
    </row>
    <row r="27" spans="1:12" x14ac:dyDescent="0.25">
      <c r="F27" s="40"/>
      <c r="G27" s="42" t="s">
        <v>130</v>
      </c>
      <c r="H27" s="42"/>
      <c r="I27" s="5">
        <v>1</v>
      </c>
      <c r="J27" s="5">
        <f>I27*BOM!F6</f>
        <v>1E-3</v>
      </c>
      <c r="K27"/>
    </row>
    <row r="28" spans="1:12" ht="15" customHeight="1" x14ac:dyDescent="0.25">
      <c r="F28" s="40"/>
      <c r="G28" s="42" t="s">
        <v>116</v>
      </c>
      <c r="H28" s="42"/>
      <c r="I28" s="5">
        <v>1</v>
      </c>
      <c r="J28" s="6">
        <f>I28*BOM!F7</f>
        <v>8.72E-2</v>
      </c>
      <c r="L28" s="6"/>
    </row>
    <row r="29" spans="1:12" x14ac:dyDescent="0.25">
      <c r="F29" s="40"/>
      <c r="G29" s="42" t="s">
        <v>117</v>
      </c>
      <c r="H29" s="42"/>
      <c r="I29" s="5">
        <v>1</v>
      </c>
      <c r="J29" s="6">
        <f>I29*BOM!F9</f>
        <v>3.2500000000000001E-2</v>
      </c>
      <c r="L29" s="6"/>
    </row>
    <row r="30" spans="1:12" x14ac:dyDescent="0.25">
      <c r="F30" s="40"/>
      <c r="G30" s="42" t="s">
        <v>118</v>
      </c>
      <c r="H30" s="42"/>
      <c r="I30" s="5">
        <v>1</v>
      </c>
      <c r="J30" s="6">
        <f>I30*BOM!F12</f>
        <v>5.8889999999999998E-2</v>
      </c>
      <c r="L30" s="6"/>
    </row>
    <row r="31" spans="1:12" x14ac:dyDescent="0.25">
      <c r="F31" s="40"/>
      <c r="G31" s="42" t="s">
        <v>115</v>
      </c>
      <c r="H31" s="42"/>
      <c r="I31" s="5">
        <v>1</v>
      </c>
      <c r="J31" s="6">
        <f>I31*BOM!F10</f>
        <v>1E-3</v>
      </c>
      <c r="L31" s="6"/>
    </row>
    <row r="32" spans="1:12" x14ac:dyDescent="0.25">
      <c r="F32" s="40"/>
      <c r="G32" s="42" t="s">
        <v>131</v>
      </c>
      <c r="H32" s="42"/>
      <c r="I32" s="5">
        <v>1</v>
      </c>
      <c r="J32" s="6">
        <f>I32*BOM!F11</f>
        <v>1E-3</v>
      </c>
      <c r="L32" s="6"/>
    </row>
    <row r="33" spans="6:10" x14ac:dyDescent="0.25">
      <c r="F33" s="40"/>
      <c r="G33" s="42" t="s">
        <v>132</v>
      </c>
      <c r="H33" s="42"/>
      <c r="I33" s="5">
        <v>1</v>
      </c>
      <c r="J33" s="5">
        <f>I33*BOM!F8</f>
        <v>2E-3</v>
      </c>
    </row>
    <row r="34" spans="6:10" x14ac:dyDescent="0.25">
      <c r="F34" s="40"/>
      <c r="G34" s="42" t="s">
        <v>112</v>
      </c>
      <c r="H34" s="42"/>
      <c r="I34" s="5">
        <v>1</v>
      </c>
      <c r="J34" s="5">
        <f>I34*BOM!F13</f>
        <v>6.0000000000000001E-3</v>
      </c>
    </row>
    <row r="35" spans="6:10" x14ac:dyDescent="0.25">
      <c r="F35" s="41" t="s">
        <v>126</v>
      </c>
      <c r="G35" s="41"/>
      <c r="H35" s="41"/>
      <c r="I35" s="5">
        <f>SUM(I25:I34)</f>
        <v>18</v>
      </c>
      <c r="J35" s="5">
        <f>SUM(J25:J34)</f>
        <v>0.19958999999999999</v>
      </c>
    </row>
  </sheetData>
  <mergeCells count="29">
    <mergeCell ref="F35:H35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F25:F34"/>
    <mergeCell ref="F23:J23"/>
    <mergeCell ref="H8:H9"/>
    <mergeCell ref="I8:I9"/>
    <mergeCell ref="A2:I2"/>
    <mergeCell ref="C15:D15"/>
    <mergeCell ref="F15:J15"/>
    <mergeCell ref="A3:A4"/>
    <mergeCell ref="A8:A9"/>
    <mergeCell ref="B8:B9"/>
    <mergeCell ref="C8:C9"/>
    <mergeCell ref="E8:E9"/>
    <mergeCell ref="A21:A22"/>
    <mergeCell ref="B21:C21"/>
    <mergeCell ref="D21:D22"/>
    <mergeCell ref="F8:F9"/>
    <mergeCell ref="G8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BOM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Vagelis</dc:creator>
  <cp:lastModifiedBy>Gkougkousis, Vagelis</cp:lastModifiedBy>
  <dcterms:created xsi:type="dcterms:W3CDTF">2015-06-05T18:19:34Z</dcterms:created>
  <dcterms:modified xsi:type="dcterms:W3CDTF">2025-07-16T11:11:25Z</dcterms:modified>
</cp:coreProperties>
</file>