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Vagelis\Desktop\DAMIC\CAD Designs\CCD_Modules_Support\SingleSmallCCD\"/>
    </mc:Choice>
  </mc:AlternateContent>
  <xr:revisionPtr revIDLastSave="0" documentId="13_ncr:1_{A2D87A95-C3A4-4EDF-8E60-3B5C4B4FA61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BOM" sheetId="1" r:id="rId1"/>
    <sheet name="Assembly" sheetId="2" r:id="rId2"/>
    <sheet name="Tabl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3" l="1"/>
  <c r="D20" i="2"/>
  <c r="C12" i="2"/>
  <c r="C25" i="2"/>
  <c r="B22" i="2"/>
  <c r="C20" i="2"/>
  <c r="B14" i="2"/>
  <c r="D12" i="2"/>
  <c r="D14" i="2" s="1"/>
  <c r="D22" i="2" l="1"/>
  <c r="D25" i="2" s="1"/>
</calcChain>
</file>

<file path=xl/sharedStrings.xml><?xml version="1.0" encoding="utf-8"?>
<sst xmlns="http://schemas.openxmlformats.org/spreadsheetml/2006/main" count="145" uniqueCount="99">
  <si>
    <t>Assembly</t>
  </si>
  <si>
    <t>Description</t>
  </si>
  <si>
    <t>Category</t>
  </si>
  <si>
    <t>Quantity</t>
  </si>
  <si>
    <t>Common</t>
  </si>
  <si>
    <t>Weight (kg)</t>
  </si>
  <si>
    <t>Material</t>
  </si>
  <si>
    <t>Manufacturer</t>
  </si>
  <si>
    <t>Original Part No.</t>
  </si>
  <si>
    <t>Product Link</t>
  </si>
  <si>
    <t>Supplier</t>
  </si>
  <si>
    <t>Link</t>
  </si>
  <si>
    <t>Available</t>
  </si>
  <si>
    <t>Price</t>
  </si>
  <si>
    <t>USD</t>
  </si>
  <si>
    <t>EUR</t>
  </si>
  <si>
    <t>CHF</t>
  </si>
  <si>
    <t>M1.6 x 5 Cross Recessed flat countersunk head Screw</t>
  </si>
  <si>
    <t>Screws</t>
  </si>
  <si>
    <t>No</t>
  </si>
  <si>
    <t>Stainless Steel</t>
  </si>
  <si>
    <t>Bossard</t>
  </si>
  <si>
    <t>Bossard Phillips flat countersunk head machine screw</t>
  </si>
  <si>
    <t>NO</t>
  </si>
  <si>
    <t>Machined Part</t>
  </si>
  <si>
    <t>Aluminum</t>
  </si>
  <si>
    <t>UZH Workshop</t>
  </si>
  <si>
    <t>Yes</t>
  </si>
  <si>
    <t>Small CCD Top Support Frame</t>
  </si>
  <si>
    <t>Small CCD Bottom Support Frame</t>
  </si>
  <si>
    <t>Single CCD Rectangular Frame Spacer</t>
  </si>
  <si>
    <t>Single CCD Cylindrical Frame Spacer</t>
  </si>
  <si>
    <t>Step</t>
  </si>
  <si>
    <t>Part</t>
  </si>
  <si>
    <t>No.</t>
  </si>
  <si>
    <r>
      <t>1</t>
    </r>
    <r>
      <rPr>
        <vertAlign val="superscript"/>
        <sz val="11"/>
        <color theme="1"/>
        <rFont val="Calibri"/>
        <family val="2"/>
        <scheme val="minor"/>
      </rPr>
      <t xml:space="preserve">st </t>
    </r>
    <r>
      <rPr>
        <sz val="11"/>
        <color theme="1"/>
        <rFont val="Calibri"/>
        <family val="2"/>
        <scheme val="minor"/>
      </rPr>
      <t>Step</t>
    </r>
  </si>
  <si>
    <t>4-40 UNC x 3/8 Inch Socket Countersunk Nylon Screws (ASME B18.3)</t>
  </si>
  <si>
    <t>M1.6x5 Cross Recessed flat countersunk head Screw</t>
  </si>
  <si>
    <t>Rectangular CCD Frame Spacer</t>
  </si>
  <si>
    <t>Cylindrical CCD Frame Spacer</t>
  </si>
  <si>
    <t>Al2O3 Insulator</t>
  </si>
  <si>
    <t>Heater Assembly</t>
  </si>
  <si>
    <t xml:space="preserve">Total: </t>
  </si>
  <si>
    <r>
      <t>2</t>
    </r>
    <r>
      <rPr>
        <vertAlign val="superscript"/>
        <sz val="11"/>
        <color theme="1"/>
        <rFont val="Calibri"/>
        <family val="2"/>
        <scheme val="minor"/>
      </rPr>
      <t>nd</t>
    </r>
    <r>
      <rPr>
        <sz val="11"/>
        <color theme="1"/>
        <rFont val="Calibri"/>
        <family val="2"/>
        <scheme val="minor"/>
      </rPr>
      <t xml:space="preserve"> Step</t>
    </r>
  </si>
  <si>
    <r>
      <t>3</t>
    </r>
    <r>
      <rPr>
        <vertAlign val="superscript"/>
        <sz val="11"/>
        <color theme="1"/>
        <rFont val="Calibri"/>
        <family val="2"/>
        <scheme val="minor"/>
      </rPr>
      <t>rd</t>
    </r>
    <r>
      <rPr>
        <sz val="11"/>
        <color theme="1"/>
        <rFont val="Calibri"/>
        <family val="2"/>
        <scheme val="minor"/>
      </rPr>
      <t xml:space="preserve"> Step</t>
    </r>
  </si>
  <si>
    <t>Temperature Sensor Housing</t>
  </si>
  <si>
    <t>Platinum Resistance Pt100 Wire-Wound Detector Element, 28 mm</t>
  </si>
  <si>
    <t>Single Large CCD Module</t>
  </si>
  <si>
    <t>Cryostat Complete</t>
  </si>
  <si>
    <t>4-40 UNC x 0.5625 Hex socket head cap screws, ANSI B18.3</t>
  </si>
  <si>
    <t>Single Small CCD Frame</t>
  </si>
  <si>
    <t>Single Small CCD Frame Assembly</t>
  </si>
  <si>
    <t>Single Small CCD Assembly</t>
  </si>
  <si>
    <t xml:space="preserve">M3x8 Hex socket head cap screws fully threaded </t>
  </si>
  <si>
    <t xml:space="preserve">M3 Flat washers without chamfer </t>
  </si>
  <si>
    <t>Material Properties Table</t>
  </si>
  <si>
    <t>Density</t>
  </si>
  <si>
    <t>Glass Transition Temp</t>
  </si>
  <si>
    <t>Melting Point</t>
  </si>
  <si>
    <t>Electrical Conductivity</t>
  </si>
  <si>
    <t>Volume Resistivity</t>
  </si>
  <si>
    <t>Thermal conductivity</t>
  </si>
  <si>
    <t>Thermal expansion coefficient</t>
  </si>
  <si>
    <t>Dielectric Strength</t>
  </si>
  <si>
    <t>(kg/m3)</t>
  </si>
  <si>
    <t>(°C)</t>
  </si>
  <si>
    <t>(Ω*m)-1</t>
  </si>
  <si>
    <t>(Ω・cm)</t>
  </si>
  <si>
    <t>W/(m·K)</t>
  </si>
  <si>
    <t>K-1</t>
  </si>
  <si>
    <t>(kV/mm)</t>
  </si>
  <si>
    <t xml:space="preserve">N / A	</t>
  </si>
  <si>
    <t xml:space="preserve">660.3	</t>
  </si>
  <si>
    <t>~3.5 × 10⁷</t>
  </si>
  <si>
    <t>7.2 × 10⁻⁵</t>
  </si>
  <si>
    <t>151–202</t>
  </si>
  <si>
    <t xml:space="preserve">	16–18 × 10⁻⁶</t>
  </si>
  <si>
    <t>Stainless Steel A2</t>
  </si>
  <si>
    <t xml:space="preserve">1400 – 1450	</t>
  </si>
  <si>
    <t>~1.4 × 10⁶</t>
  </si>
  <si>
    <t>3.99 × 10⁻⁸</t>
  </si>
  <si>
    <t>14–17</t>
  </si>
  <si>
    <t xml:space="preserve">	23.6 × 10⁻⁶</t>
  </si>
  <si>
    <t>Complexity Level</t>
  </si>
  <si>
    <t>Dimention</t>
  </si>
  <si>
    <t>CCD Case</t>
  </si>
  <si>
    <t xml:space="preserve">Machined Parts Count: </t>
  </si>
  <si>
    <t>Internal</t>
  </si>
  <si>
    <t>External</t>
  </si>
  <si>
    <t>Total Pats Count:</t>
  </si>
  <si>
    <t>Height (mm)</t>
  </si>
  <si>
    <t>Non-reoccurring parts:</t>
  </si>
  <si>
    <t>Width (mm)</t>
  </si>
  <si>
    <t xml:space="preserve">Individual designs: </t>
  </si>
  <si>
    <t>Length (mm)</t>
  </si>
  <si>
    <t>Workshop Machined Parts Table</t>
  </si>
  <si>
    <t>Drawing</t>
  </si>
  <si>
    <t xml:space="preserve">Full Assembly Mass (kg): </t>
  </si>
  <si>
    <t>Small CCD Cryovessel Support Assembly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</si>
</sst>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0" fillId="0" borderId="5" xfId="0" applyBorder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4" xfId="0" applyFill="1" applyBorder="1"/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 textRotation="90"/>
    </xf>
    <xf numFmtId="0" fontId="0" fillId="0" borderId="0" xfId="0" applyAlignment="1">
      <alignment horizontal="center" vertical="center"/>
    </xf>
    <xf numFmtId="0" fontId="2" fillId="0" borderId="0" xfId="1" applyAlignment="1">
      <alignment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bossard.com/eshop/global-en/screws-and-bolts-with-internal-drive/phillips-flat-countersunk-head-machine-screws-form-h/p/661/?selected-article=5512816" TargetMode="External"/><Relationship Id="rId1" Type="http://schemas.openxmlformats.org/officeDocument/2006/relationships/hyperlink" Target="https://www.bossard.com/eshop/global-en/screws-and-bolts-with-internal-drive/phillips-flat-countersunk-head-machine-screws-form-h/p/661/?selected-article=55128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zoomScale="115" zoomScaleNormal="115" workbookViewId="0">
      <selection activeCell="K5" sqref="B5:K8"/>
    </sheetView>
  </sheetViews>
  <sheetFormatPr baseColWidth="10" defaultColWidth="9.140625" defaultRowHeight="15" x14ac:dyDescent="0.25"/>
  <cols>
    <col min="1" max="1" width="9.5703125" bestFit="1" customWidth="1"/>
    <col min="2" max="2" width="48.42578125" bestFit="1" customWidth="1"/>
    <col min="3" max="3" width="13.7109375" bestFit="1" customWidth="1"/>
    <col min="4" max="4" width="8.7109375" bestFit="1" customWidth="1"/>
    <col min="5" max="5" width="9" bestFit="1" customWidth="1"/>
    <col min="6" max="6" width="11.28515625" style="2" bestFit="1" customWidth="1"/>
    <col min="7" max="7" width="13.85546875" bestFit="1" customWidth="1"/>
    <col min="8" max="8" width="14" bestFit="1" customWidth="1"/>
    <col min="9" max="9" width="26.7109375" bestFit="1" customWidth="1"/>
    <col min="10" max="10" width="49.140625" bestFit="1" customWidth="1"/>
    <col min="11" max="11" width="14" bestFit="1" customWidth="1"/>
    <col min="12" max="12" width="49.140625" bestFit="1" customWidth="1"/>
    <col min="13" max="13" width="9.28515625" bestFit="1" customWidth="1"/>
  </cols>
  <sheetData>
    <row r="1" spans="1:16" x14ac:dyDescent="0.25">
      <c r="A1" s="22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1" t="s">
        <v>11</v>
      </c>
      <c r="M1" s="21" t="s">
        <v>12</v>
      </c>
      <c r="N1" s="21" t="s">
        <v>13</v>
      </c>
      <c r="O1" s="21"/>
      <c r="P1" s="21"/>
    </row>
    <row r="2" spans="1:16" s="4" customFormat="1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3" t="s">
        <v>14</v>
      </c>
      <c r="O2" s="3" t="s">
        <v>15</v>
      </c>
      <c r="P2" s="3" t="s">
        <v>16</v>
      </c>
    </row>
    <row r="3" spans="1:16" s="5" customFormat="1" x14ac:dyDescent="0.25"/>
    <row r="4" spans="1:16" x14ac:dyDescent="0.25">
      <c r="A4" s="18" t="s">
        <v>50</v>
      </c>
      <c r="B4" t="s">
        <v>17</v>
      </c>
      <c r="C4" t="s">
        <v>18</v>
      </c>
      <c r="D4" s="1">
        <v>12</v>
      </c>
      <c r="E4" s="1" t="s">
        <v>19</v>
      </c>
      <c r="F4" s="2">
        <v>1E-3</v>
      </c>
      <c r="G4" t="s">
        <v>20</v>
      </c>
      <c r="H4" s="1" t="s">
        <v>21</v>
      </c>
      <c r="I4" s="1">
        <v>5512816</v>
      </c>
      <c r="J4" s="28" t="s">
        <v>22</v>
      </c>
      <c r="K4" s="1" t="s">
        <v>21</v>
      </c>
      <c r="L4" s="28" t="s">
        <v>22</v>
      </c>
      <c r="M4" s="1" t="s">
        <v>23</v>
      </c>
      <c r="N4" s="1"/>
      <c r="O4" s="1"/>
      <c r="P4" s="1">
        <v>14.9</v>
      </c>
    </row>
    <row r="5" spans="1:16" s="6" customFormat="1" x14ac:dyDescent="0.25">
      <c r="A5" s="19"/>
      <c r="B5" s="6" t="s">
        <v>28</v>
      </c>
      <c r="C5" s="6" t="s">
        <v>24</v>
      </c>
      <c r="D5" s="7">
        <v>1</v>
      </c>
      <c r="E5" s="7" t="s">
        <v>19</v>
      </c>
      <c r="F5" s="8">
        <v>2.1999999999999999E-2</v>
      </c>
      <c r="G5" s="6" t="s">
        <v>25</v>
      </c>
      <c r="H5" s="7" t="s">
        <v>26</v>
      </c>
      <c r="I5" s="7"/>
      <c r="K5" s="7" t="s">
        <v>26</v>
      </c>
      <c r="M5" s="7" t="s">
        <v>23</v>
      </c>
      <c r="N5" s="7"/>
      <c r="O5" s="7"/>
      <c r="P5" s="7"/>
    </row>
    <row r="6" spans="1:16" s="6" customFormat="1" x14ac:dyDescent="0.25">
      <c r="A6" s="19"/>
      <c r="B6" s="6" t="s">
        <v>29</v>
      </c>
      <c r="C6" s="6" t="s">
        <v>24</v>
      </c>
      <c r="D6" s="7">
        <v>1</v>
      </c>
      <c r="E6" s="7" t="s">
        <v>19</v>
      </c>
      <c r="F6" s="8">
        <v>4.0000000000000001E-3</v>
      </c>
      <c r="G6" s="6" t="s">
        <v>25</v>
      </c>
      <c r="H6" s="7" t="s">
        <v>26</v>
      </c>
      <c r="I6" s="7"/>
      <c r="K6" s="7" t="s">
        <v>26</v>
      </c>
      <c r="M6" s="7" t="s">
        <v>23</v>
      </c>
      <c r="N6" s="7"/>
      <c r="O6" s="7"/>
      <c r="P6" s="7"/>
    </row>
    <row r="7" spans="1:16" s="6" customFormat="1" x14ac:dyDescent="0.25">
      <c r="A7" s="19"/>
      <c r="B7" s="6" t="s">
        <v>30</v>
      </c>
      <c r="C7" s="6" t="s">
        <v>24</v>
      </c>
      <c r="D7" s="7">
        <v>2</v>
      </c>
      <c r="E7" s="7" t="s">
        <v>27</v>
      </c>
      <c r="F7" s="8">
        <v>3.0000000000000001E-3</v>
      </c>
      <c r="G7" s="6" t="s">
        <v>25</v>
      </c>
      <c r="H7" s="7" t="s">
        <v>26</v>
      </c>
      <c r="I7" s="7"/>
      <c r="K7" s="7" t="s">
        <v>26</v>
      </c>
      <c r="M7" s="7" t="s">
        <v>23</v>
      </c>
      <c r="N7" s="7"/>
      <c r="O7" s="7"/>
      <c r="P7" s="7"/>
    </row>
    <row r="8" spans="1:16" s="9" customFormat="1" x14ac:dyDescent="0.25">
      <c r="A8" s="20"/>
      <c r="B8" s="9" t="s">
        <v>31</v>
      </c>
      <c r="C8" s="9" t="s">
        <v>24</v>
      </c>
      <c r="D8" s="10">
        <v>1</v>
      </c>
      <c r="E8" s="10" t="s">
        <v>27</v>
      </c>
      <c r="F8" s="11">
        <v>2E-3</v>
      </c>
      <c r="G8" s="9" t="s">
        <v>25</v>
      </c>
      <c r="H8" s="10" t="s">
        <v>26</v>
      </c>
      <c r="I8" s="10"/>
      <c r="K8" s="10" t="s">
        <v>26</v>
      </c>
      <c r="M8" s="10" t="s">
        <v>23</v>
      </c>
      <c r="N8" s="10"/>
      <c r="O8" s="10"/>
      <c r="P8" s="10"/>
    </row>
  </sheetData>
  <mergeCells count="15">
    <mergeCell ref="A4:A8"/>
    <mergeCell ref="N1:P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</mergeCells>
  <hyperlinks>
    <hyperlink ref="J4" r:id="rId1" display="https://www.bossard.com/eshop/global-en/screws-and-bolts-with-internal-drive/phillips-flat-countersunk-head-machine-screws-form-h/p/661/?selected-article=5512816" xr:uid="{F9027D23-0B87-41D7-AC6A-F706B182262F}"/>
    <hyperlink ref="L4" r:id="rId2" display="https://www.bossard.com/eshop/global-en/screws-and-bolts-with-internal-drive/phillips-flat-countersunk-head-machine-screws-form-h/p/661/?selected-article=5512816" xr:uid="{12C81B99-7578-4D89-834A-530B844BD35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56FD8-003A-4257-BC1D-7DF7361FE4D7}">
  <dimension ref="A1:D25"/>
  <sheetViews>
    <sheetView tabSelected="1" workbookViewId="0">
      <selection activeCell="H26" sqref="H26"/>
    </sheetView>
  </sheetViews>
  <sheetFormatPr baseColWidth="10" defaultRowHeight="15" x14ac:dyDescent="0.25"/>
  <cols>
    <col min="2" max="2" width="61.42578125" bestFit="1" customWidth="1"/>
  </cols>
  <sheetData>
    <row r="1" spans="1:4" x14ac:dyDescent="0.25">
      <c r="A1" s="27" t="s">
        <v>50</v>
      </c>
      <c r="B1" s="27"/>
      <c r="C1" s="27"/>
      <c r="D1" s="27"/>
    </row>
    <row r="2" spans="1:4" x14ac:dyDescent="0.25">
      <c r="A2" s="1" t="s">
        <v>32</v>
      </c>
      <c r="B2" s="1" t="s">
        <v>33</v>
      </c>
      <c r="C2" s="1" t="s">
        <v>34</v>
      </c>
      <c r="D2" s="1" t="s">
        <v>5</v>
      </c>
    </row>
    <row r="3" spans="1:4" ht="15" customHeight="1" x14ac:dyDescent="0.25">
      <c r="A3" s="26" t="s">
        <v>35</v>
      </c>
      <c r="B3" s="27" t="s">
        <v>51</v>
      </c>
      <c r="C3" s="27"/>
      <c r="D3" s="27"/>
    </row>
    <row r="4" spans="1:4" x14ac:dyDescent="0.25">
      <c r="A4" s="26"/>
      <c r="B4" t="s">
        <v>36</v>
      </c>
      <c r="C4" s="1">
        <v>6</v>
      </c>
      <c r="D4" s="12">
        <v>7.2999999999999996E-4</v>
      </c>
    </row>
    <row r="5" spans="1:4" x14ac:dyDescent="0.25">
      <c r="A5" s="26"/>
      <c r="B5" t="s">
        <v>37</v>
      </c>
      <c r="C5" s="1">
        <v>10</v>
      </c>
      <c r="D5" s="12">
        <v>7.2999999999999996E-4</v>
      </c>
    </row>
    <row r="6" spans="1:4" x14ac:dyDescent="0.25">
      <c r="A6" s="26"/>
      <c r="B6" t="s">
        <v>38</v>
      </c>
      <c r="C6" s="1">
        <v>2</v>
      </c>
      <c r="D6" s="12">
        <v>3.0000000000000001E-3</v>
      </c>
    </row>
    <row r="7" spans="1:4" x14ac:dyDescent="0.25">
      <c r="A7" s="26"/>
      <c r="B7" t="s">
        <v>39</v>
      </c>
      <c r="C7" s="1">
        <v>1</v>
      </c>
      <c r="D7" s="1">
        <v>2E-3</v>
      </c>
    </row>
    <row r="8" spans="1:4" x14ac:dyDescent="0.25">
      <c r="A8" s="26"/>
      <c r="B8" t="s">
        <v>40</v>
      </c>
      <c r="C8" s="1">
        <v>1</v>
      </c>
      <c r="D8" s="12">
        <v>0.08</v>
      </c>
    </row>
    <row r="9" spans="1:4" x14ac:dyDescent="0.25">
      <c r="A9" s="26"/>
      <c r="B9" t="s">
        <v>41</v>
      </c>
      <c r="C9" s="1">
        <v>1</v>
      </c>
      <c r="D9" s="12">
        <v>0.34200000000000003</v>
      </c>
    </row>
    <row r="10" spans="1:4" x14ac:dyDescent="0.25">
      <c r="A10" s="26"/>
      <c r="B10" t="s">
        <v>28</v>
      </c>
      <c r="C10" s="1">
        <v>1</v>
      </c>
      <c r="D10" s="12">
        <v>0.22</v>
      </c>
    </row>
    <row r="11" spans="1:4" x14ac:dyDescent="0.25">
      <c r="A11" s="26"/>
      <c r="B11" t="s">
        <v>29</v>
      </c>
      <c r="C11" s="1">
        <v>1</v>
      </c>
      <c r="D11" s="12">
        <v>4.0000000000000001E-3</v>
      </c>
    </row>
    <row r="12" spans="1:4" x14ac:dyDescent="0.25">
      <c r="A12" s="25" t="s">
        <v>42</v>
      </c>
      <c r="B12" s="25"/>
      <c r="C12" s="1">
        <f>SUM(C4:C11)</f>
        <v>23</v>
      </c>
      <c r="D12" s="12">
        <f>C4*D4+C5*D5+C6*D6+C7*D7+C8*D8+C9*D9+C10*D10</f>
        <v>0.66168000000000005</v>
      </c>
    </row>
    <row r="13" spans="1:4" x14ac:dyDescent="0.25">
      <c r="A13" s="26" t="s">
        <v>43</v>
      </c>
      <c r="B13" s="27" t="s">
        <v>52</v>
      </c>
      <c r="C13" s="27"/>
      <c r="D13" s="27"/>
    </row>
    <row r="14" spans="1:4" x14ac:dyDescent="0.25">
      <c r="A14" s="26"/>
      <c r="B14" t="str">
        <f>B3</f>
        <v>Single Small CCD Frame Assembly</v>
      </c>
      <c r="C14" s="1">
        <v>1</v>
      </c>
      <c r="D14" s="13">
        <f>D12</f>
        <v>0.66168000000000005</v>
      </c>
    </row>
    <row r="15" spans="1:4" x14ac:dyDescent="0.25">
      <c r="A15" s="26"/>
      <c r="B15" t="s">
        <v>45</v>
      </c>
      <c r="C15" s="1">
        <v>1</v>
      </c>
      <c r="D15" s="12">
        <v>6.45E-3</v>
      </c>
    </row>
    <row r="16" spans="1:4" x14ac:dyDescent="0.25">
      <c r="A16" s="26"/>
      <c r="B16" t="s">
        <v>46</v>
      </c>
      <c r="C16" s="1">
        <v>1</v>
      </c>
      <c r="D16" s="12">
        <v>5.1999999999999998E-3</v>
      </c>
    </row>
    <row r="17" spans="1:4" x14ac:dyDescent="0.25">
      <c r="A17" s="26"/>
      <c r="B17" s="14" t="s">
        <v>53</v>
      </c>
      <c r="C17" s="1">
        <v>1</v>
      </c>
      <c r="D17" s="12">
        <v>1E-3</v>
      </c>
    </row>
    <row r="18" spans="1:4" x14ac:dyDescent="0.25">
      <c r="A18" s="26"/>
      <c r="B18" s="15" t="s">
        <v>54</v>
      </c>
      <c r="C18" s="1">
        <v>1</v>
      </c>
      <c r="D18" s="12">
        <v>1E-3</v>
      </c>
    </row>
    <row r="19" spans="1:4" x14ac:dyDescent="0.25">
      <c r="A19" s="26"/>
      <c r="B19" s="15" t="s">
        <v>47</v>
      </c>
      <c r="C19" s="1">
        <v>1</v>
      </c>
      <c r="D19" s="12">
        <v>0.19958999999999999</v>
      </c>
    </row>
    <row r="20" spans="1:4" x14ac:dyDescent="0.25">
      <c r="A20" s="25" t="s">
        <v>42</v>
      </c>
      <c r="B20" s="25"/>
      <c r="C20" s="1">
        <f>SUM(C14:C19)</f>
        <v>6</v>
      </c>
      <c r="D20" s="12">
        <f>C14*D14+C17*D17+C19*D19+C15*D15+C16*D16+C18*D18</f>
        <v>0.87492000000000003</v>
      </c>
    </row>
    <row r="21" spans="1:4" x14ac:dyDescent="0.25">
      <c r="A21" s="26" t="s">
        <v>44</v>
      </c>
      <c r="B21" s="27" t="s">
        <v>98</v>
      </c>
      <c r="C21" s="27"/>
      <c r="D21" s="27"/>
    </row>
    <row r="22" spans="1:4" x14ac:dyDescent="0.25">
      <c r="A22" s="26"/>
      <c r="B22" t="str">
        <f>B13</f>
        <v>Single Small CCD Assembly</v>
      </c>
      <c r="C22" s="1">
        <v>1</v>
      </c>
      <c r="D22" s="12">
        <f>D20</f>
        <v>0.87492000000000003</v>
      </c>
    </row>
    <row r="23" spans="1:4" x14ac:dyDescent="0.25">
      <c r="A23" s="26"/>
      <c r="B23" s="15" t="s">
        <v>48</v>
      </c>
      <c r="C23" s="1">
        <v>1</v>
      </c>
      <c r="D23" s="1">
        <v>49.526000000000003</v>
      </c>
    </row>
    <row r="24" spans="1:4" x14ac:dyDescent="0.25">
      <c r="A24" s="26"/>
      <c r="B24" s="15" t="s">
        <v>49</v>
      </c>
      <c r="C24" s="1">
        <v>6</v>
      </c>
      <c r="D24" s="12">
        <v>1E-3</v>
      </c>
    </row>
    <row r="25" spans="1:4" x14ac:dyDescent="0.25">
      <c r="A25" s="25" t="s">
        <v>42</v>
      </c>
      <c r="B25" s="25"/>
      <c r="C25" s="1">
        <f>SUM(C22:C24)</f>
        <v>8</v>
      </c>
      <c r="D25" s="12">
        <f>C22*D22+C23*D23+C24*D24</f>
        <v>50.406920000000007</v>
      </c>
    </row>
  </sheetData>
  <mergeCells count="10">
    <mergeCell ref="A20:B20"/>
    <mergeCell ref="A21:A24"/>
    <mergeCell ref="B21:D21"/>
    <mergeCell ref="A25:B25"/>
    <mergeCell ref="A1:D1"/>
    <mergeCell ref="B3:D3"/>
    <mergeCell ref="A12:B12"/>
    <mergeCell ref="A13:A19"/>
    <mergeCell ref="B13:D13"/>
    <mergeCell ref="A3:A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5EAEB-E543-4A92-B7A6-E9C0BA9982A1}">
  <dimension ref="A2:I21"/>
  <sheetViews>
    <sheetView workbookViewId="0">
      <selection activeCell="C16" sqref="C16:G19"/>
    </sheetView>
  </sheetViews>
  <sheetFormatPr baseColWidth="10" defaultRowHeight="15" x14ac:dyDescent="0.25"/>
  <cols>
    <col min="2" max="2" width="8" bestFit="1" customWidth="1"/>
    <col min="3" max="3" width="21.5703125" bestFit="1" customWidth="1"/>
    <col min="4" max="4" width="33.42578125" bestFit="1" customWidth="1"/>
    <col min="5" max="5" width="20.7109375" bestFit="1" customWidth="1"/>
    <col min="6" max="6" width="17.7109375" bestFit="1" customWidth="1"/>
    <col min="7" max="7" width="19.7109375" bestFit="1" customWidth="1"/>
    <col min="8" max="8" width="28.28515625" bestFit="1" customWidth="1"/>
    <col min="9" max="9" width="17.5703125" bestFit="1" customWidth="1"/>
  </cols>
  <sheetData>
    <row r="2" spans="1:9" x14ac:dyDescent="0.25">
      <c r="A2" s="27" t="s">
        <v>55</v>
      </c>
      <c r="B2" s="27"/>
      <c r="C2" s="27"/>
      <c r="D2" s="27"/>
      <c r="E2" s="27"/>
      <c r="F2" s="27"/>
      <c r="G2" s="27"/>
      <c r="H2" s="27"/>
      <c r="I2" s="27"/>
    </row>
    <row r="3" spans="1:9" x14ac:dyDescent="0.25">
      <c r="A3" s="27" t="s">
        <v>6</v>
      </c>
      <c r="B3" s="1" t="s">
        <v>56</v>
      </c>
      <c r="C3" s="1" t="s">
        <v>57</v>
      </c>
      <c r="D3" s="1" t="s">
        <v>58</v>
      </c>
      <c r="E3" s="1" t="s">
        <v>59</v>
      </c>
      <c r="F3" s="1" t="s">
        <v>60</v>
      </c>
      <c r="G3" s="1" t="s">
        <v>61</v>
      </c>
      <c r="H3" s="1" t="s">
        <v>62</v>
      </c>
      <c r="I3" s="1" t="s">
        <v>63</v>
      </c>
    </row>
    <row r="4" spans="1:9" x14ac:dyDescent="0.25">
      <c r="A4" s="27"/>
      <c r="B4" s="1" t="s">
        <v>64</v>
      </c>
      <c r="C4" s="1" t="s">
        <v>65</v>
      </c>
      <c r="D4" s="1" t="s">
        <v>65</v>
      </c>
      <c r="E4" s="1" t="s">
        <v>66</v>
      </c>
      <c r="F4" s="1" t="s">
        <v>67</v>
      </c>
      <c r="G4" s="1" t="s">
        <v>68</v>
      </c>
      <c r="H4" s="1" t="s">
        <v>69</v>
      </c>
      <c r="I4" s="1" t="s">
        <v>70</v>
      </c>
    </row>
    <row r="5" spans="1:9" x14ac:dyDescent="0.25">
      <c r="A5" s="16" t="s">
        <v>25</v>
      </c>
      <c r="B5" s="1">
        <v>2700</v>
      </c>
      <c r="C5" s="1" t="s">
        <v>71</v>
      </c>
      <c r="D5" s="1" t="s">
        <v>72</v>
      </c>
      <c r="E5" s="1" t="s">
        <v>73</v>
      </c>
      <c r="F5" s="1" t="s">
        <v>74</v>
      </c>
      <c r="G5" s="1" t="s">
        <v>75</v>
      </c>
      <c r="H5" s="1" t="s">
        <v>76</v>
      </c>
      <c r="I5" s="1" t="s">
        <v>71</v>
      </c>
    </row>
    <row r="6" spans="1:9" x14ac:dyDescent="0.25">
      <c r="A6" s="16" t="s">
        <v>77</v>
      </c>
      <c r="B6" s="1">
        <v>8000</v>
      </c>
      <c r="C6" s="1" t="s">
        <v>71</v>
      </c>
      <c r="D6" s="1" t="s">
        <v>78</v>
      </c>
      <c r="E6" s="1" t="s">
        <v>79</v>
      </c>
      <c r="F6" s="1" t="s">
        <v>80</v>
      </c>
      <c r="G6" s="1" t="s">
        <v>81</v>
      </c>
      <c r="H6" s="1" t="s">
        <v>82</v>
      </c>
      <c r="I6" s="1" t="s">
        <v>71</v>
      </c>
    </row>
    <row r="8" spans="1:9" x14ac:dyDescent="0.25">
      <c r="C8" s="27" t="s">
        <v>83</v>
      </c>
      <c r="D8" s="27"/>
      <c r="F8" s="27" t="s">
        <v>84</v>
      </c>
      <c r="G8" s="27" t="s">
        <v>85</v>
      </c>
      <c r="H8" s="27"/>
    </row>
    <row r="9" spans="1:9" x14ac:dyDescent="0.25">
      <c r="C9" s="16" t="s">
        <v>86</v>
      </c>
      <c r="D9" s="17">
        <v>5</v>
      </c>
      <c r="F9" s="27"/>
      <c r="G9" s="1" t="s">
        <v>87</v>
      </c>
      <c r="H9" s="1" t="s">
        <v>88</v>
      </c>
    </row>
    <row r="10" spans="1:9" x14ac:dyDescent="0.25">
      <c r="C10" s="16" t="s">
        <v>89</v>
      </c>
      <c r="D10" s="17">
        <v>17</v>
      </c>
      <c r="F10" s="16" t="s">
        <v>90</v>
      </c>
      <c r="G10" s="1">
        <v>16</v>
      </c>
      <c r="H10" s="1">
        <v>20</v>
      </c>
    </row>
    <row r="11" spans="1:9" x14ac:dyDescent="0.25">
      <c r="C11" s="16" t="s">
        <v>91</v>
      </c>
      <c r="D11" s="17">
        <v>5</v>
      </c>
      <c r="F11" s="16" t="s">
        <v>92</v>
      </c>
      <c r="G11" s="1">
        <v>70</v>
      </c>
      <c r="H11" s="1">
        <v>70</v>
      </c>
    </row>
    <row r="12" spans="1:9" x14ac:dyDescent="0.25">
      <c r="C12" s="16" t="s">
        <v>93</v>
      </c>
      <c r="D12" s="17">
        <v>4</v>
      </c>
      <c r="F12" s="16" t="s">
        <v>94</v>
      </c>
      <c r="G12" s="1">
        <v>91</v>
      </c>
      <c r="H12" s="1">
        <v>91</v>
      </c>
    </row>
    <row r="14" spans="1:9" x14ac:dyDescent="0.25">
      <c r="C14" s="27" t="s">
        <v>95</v>
      </c>
      <c r="D14" s="27"/>
      <c r="E14" s="27"/>
      <c r="F14" s="27"/>
      <c r="G14" s="27"/>
    </row>
    <row r="15" spans="1:9" x14ac:dyDescent="0.25">
      <c r="C15" s="1" t="s">
        <v>96</v>
      </c>
      <c r="D15" s="1" t="s">
        <v>33</v>
      </c>
      <c r="E15" s="1" t="s">
        <v>3</v>
      </c>
      <c r="F15" s="1" t="s">
        <v>6</v>
      </c>
      <c r="G15" s="1" t="s">
        <v>5</v>
      </c>
    </row>
    <row r="16" spans="1:9" x14ac:dyDescent="0.25">
      <c r="C16" s="1">
        <v>1</v>
      </c>
      <c r="D16" t="s">
        <v>28</v>
      </c>
      <c r="E16" s="1">
        <v>1</v>
      </c>
      <c r="F16" s="1" t="s">
        <v>25</v>
      </c>
      <c r="G16" s="1">
        <v>2.1999999999999999E-2</v>
      </c>
    </row>
    <row r="17" spans="3:7" x14ac:dyDescent="0.25">
      <c r="C17" s="1">
        <v>2</v>
      </c>
      <c r="D17" t="s">
        <v>29</v>
      </c>
      <c r="E17" s="1">
        <v>1</v>
      </c>
      <c r="F17" s="1" t="s">
        <v>25</v>
      </c>
      <c r="G17" s="1">
        <v>4.0000000000000001E-3</v>
      </c>
    </row>
    <row r="18" spans="3:7" x14ac:dyDescent="0.25">
      <c r="C18" s="1">
        <v>3</v>
      </c>
      <c r="D18" t="s">
        <v>30</v>
      </c>
      <c r="E18" s="1">
        <v>2</v>
      </c>
      <c r="F18" s="1" t="s">
        <v>25</v>
      </c>
      <c r="G18" s="1">
        <v>3.0000000000000001E-3</v>
      </c>
    </row>
    <row r="19" spans="3:7" x14ac:dyDescent="0.25">
      <c r="C19" s="1">
        <v>4</v>
      </c>
      <c r="D19" t="s">
        <v>31</v>
      </c>
      <c r="E19" s="1">
        <v>1</v>
      </c>
      <c r="F19" s="1" t="s">
        <v>25</v>
      </c>
      <c r="G19" s="1">
        <v>2E-3</v>
      </c>
    </row>
    <row r="20" spans="3:7" x14ac:dyDescent="0.25">
      <c r="C20" s="1"/>
      <c r="E20" s="1"/>
      <c r="F20" s="1"/>
      <c r="G20" s="1"/>
    </row>
    <row r="21" spans="3:7" x14ac:dyDescent="0.25">
      <c r="C21" s="1"/>
      <c r="D21" t="s">
        <v>97</v>
      </c>
      <c r="E21" s="1">
        <f>BOM!D4*BOM!F4+BOM!D5*BOM!F5+BOM!D6*BOM!F6+BOM!D7*BOM!F7+BOM!D8*BOM!F8</f>
        <v>4.6000000000000006E-2</v>
      </c>
      <c r="F21" s="1"/>
      <c r="G21" s="1"/>
    </row>
  </sheetData>
  <mergeCells count="6">
    <mergeCell ref="C14:G14"/>
    <mergeCell ref="C8:D8"/>
    <mergeCell ref="G8:H8"/>
    <mergeCell ref="F8:F9"/>
    <mergeCell ref="A2:I2"/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BOM</vt:lpstr>
      <vt:lpstr>Assembly</vt:lpstr>
      <vt:lpstr>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Vagelis</dc:creator>
  <cp:lastModifiedBy>Gkougkousis, Vagelis</cp:lastModifiedBy>
  <dcterms:created xsi:type="dcterms:W3CDTF">2015-06-05T18:19:34Z</dcterms:created>
  <dcterms:modified xsi:type="dcterms:W3CDTF">2025-07-16T09:26:34Z</dcterms:modified>
</cp:coreProperties>
</file>